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січ" sheetId="1" r:id="rId1"/>
    <sheet name="лют" sheetId="2" r:id="rId2"/>
    <sheet name="бер" sheetId="3" r:id="rId3"/>
    <sheet name="квіт" sheetId="4" r:id="rId4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<sst xmlns="http://schemas.openxmlformats.org/spreadsheetml/2006/main" count="416" uniqueCount="59">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</sst>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7" sqref="F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19296.6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22709.199999999997</v>
      </c>
      <c r="C8" s="40">
        <v>62407.4</v>
      </c>
      <c r="D8" s="43"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149166.2</v>
      </c>
      <c r="C9" s="24">
        <f t="shared" si="0"/>
        <v>67608.9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20062</v>
      </c>
      <c r="AG9" s="50">
        <f>AG10+AG15+AG24+AG33+AG47+AG52+AG54+AG61+AG62+AG71+AG72+AG76+AG88+AG81+AG83+AG82+AG69+AG89+AG91+AG90+AG70+AG40+AG92</f>
        <v>196713.1</v>
      </c>
      <c r="AH9" s="49"/>
      <c r="AI9" s="49"/>
    </row>
    <row r="10" spans="1:33" ht="15.75">
      <c r="A10" s="4" t="s">
        <v>4</v>
      </c>
      <c r="B10" s="22">
        <v>13342.1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359.79999999999995</v>
      </c>
      <c r="AG10" s="27">
        <f>B10+C10-AF10</f>
        <v>33002.399999999994</v>
      </c>
    </row>
    <row r="11" spans="1:33" ht="15.75">
      <c r="A11" s="3" t="s">
        <v>5</v>
      </c>
      <c r="B11" s="22">
        <f>12399.4+67.7-1.2</f>
        <v>12465.9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62.900000000000006</v>
      </c>
      <c r="AG11" s="27">
        <f>B11+C11-AF11</f>
        <v>31061.6</v>
      </c>
    </row>
    <row r="12" spans="1:33" ht="15.75">
      <c r="A12" s="3" t="s">
        <v>2</v>
      </c>
      <c r="B12" s="36">
        <v>294.2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5.5</v>
      </c>
      <c r="AG12" s="27">
        <f>B12+C12-AF12</f>
        <v>506.5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582.0000000000007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291.4</v>
      </c>
      <c r="AG14" s="27">
        <f>AG10-AG11-AG12-AG13</f>
        <v>1434.2999999999956</v>
      </c>
    </row>
    <row r="15" spans="1:33" ht="15" customHeight="1">
      <c r="A15" s="4" t="s">
        <v>6</v>
      </c>
      <c r="B15" s="22">
        <v>48588.5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3597.6</v>
      </c>
      <c r="AG15" s="27">
        <f aca="true" t="shared" si="3" ref="AG15:AG31">B15+C15-AF15</f>
        <v>63199.9</v>
      </c>
    </row>
    <row r="16" spans="1:34" s="70" customFormat="1" ht="15" customHeight="1">
      <c r="A16" s="65" t="s">
        <v>38</v>
      </c>
      <c r="B16" s="66">
        <v>18736.8</v>
      </c>
      <c r="C16" s="66">
        <v>2886.4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21623.2</v>
      </c>
      <c r="AH16" s="75"/>
    </row>
    <row r="17" spans="1:34" ht="15.75">
      <c r="A17" s="3" t="s">
        <v>5</v>
      </c>
      <c r="B17" s="22">
        <f>35683.9+2656.2</f>
        <v>38340.1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2671.7</v>
      </c>
      <c r="AG17" s="27">
        <f t="shared" si="3"/>
        <v>40333.700000000004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20.8</v>
      </c>
    </row>
    <row r="19" spans="1:33" ht="15.75">
      <c r="A19" s="3" t="s">
        <v>1</v>
      </c>
      <c r="B19" s="22">
        <v>2976.8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769.7</v>
      </c>
      <c r="AG19" s="27">
        <f t="shared" si="3"/>
        <v>3269.8</v>
      </c>
    </row>
    <row r="20" spans="1:33" ht="15.75">
      <c r="A20" s="3" t="s">
        <v>2</v>
      </c>
      <c r="B20" s="22">
        <f>6166.5-2656.2</f>
        <v>3510.3</v>
      </c>
      <c r="C20" s="22">
        <v>10652.3</v>
      </c>
      <c r="D20" s="22"/>
      <c r="E20" s="22"/>
      <c r="F20" s="22"/>
      <c r="G20" s="22"/>
      <c r="H20" s="22">
        <v>125.5</v>
      </c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125.5</v>
      </c>
      <c r="AG20" s="27">
        <f t="shared" si="3"/>
        <v>14037.099999999999</v>
      </c>
    </row>
    <row r="21" spans="1:33" ht="15.75">
      <c r="A21" s="3" t="s">
        <v>16</v>
      </c>
      <c r="B21" s="22">
        <v>1109.6</v>
      </c>
      <c r="C21" s="22">
        <v>306</v>
      </c>
      <c r="D21" s="22"/>
      <c r="E21" s="22"/>
      <c r="F21" s="22"/>
      <c r="G21" s="22"/>
      <c r="H21" s="22">
        <v>3.6</v>
      </c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3.6</v>
      </c>
      <c r="AG21" s="27">
        <f t="shared" si="3"/>
        <v>1412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2637.700000000001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27.100000000000044</v>
      </c>
      <c r="AG23" s="27">
        <f t="shared" si="3"/>
        <v>4126.500000000002</v>
      </c>
    </row>
    <row r="24" spans="1:33" ht="15" customHeight="1">
      <c r="A24" s="4" t="s">
        <v>7</v>
      </c>
      <c r="B24" s="22">
        <v>38533</v>
      </c>
      <c r="C24" s="22">
        <v>10294.1</v>
      </c>
      <c r="D24" s="22"/>
      <c r="E24" s="22"/>
      <c r="F24" s="22"/>
      <c r="G24" s="22"/>
      <c r="H24" s="22">
        <v>3469.9</v>
      </c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3469.9</v>
      </c>
      <c r="AG24" s="27">
        <f t="shared" si="3"/>
        <v>45357.2</v>
      </c>
    </row>
    <row r="25" spans="1:34" s="70" customFormat="1" ht="15" customHeight="1">
      <c r="A25" s="65" t="s">
        <v>39</v>
      </c>
      <c r="B25" s="66">
        <v>19856.4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486.8</v>
      </c>
      <c r="AG25" s="71">
        <f t="shared" si="3"/>
        <v>25651.7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38533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3469.9</v>
      </c>
      <c r="AG32" s="27">
        <f>AG24</f>
        <v>45357.2</v>
      </c>
    </row>
    <row r="33" spans="1:33" ht="15" customHeight="1">
      <c r="A33" s="4" t="s">
        <v>8</v>
      </c>
      <c r="B33" s="22">
        <v>258.2</v>
      </c>
      <c r="C33" s="22">
        <v>460.7</v>
      </c>
      <c r="D33" s="22"/>
      <c r="E33" s="22"/>
      <c r="F33" s="22"/>
      <c r="G33" s="22">
        <v>32.9</v>
      </c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32.9</v>
      </c>
      <c r="AG33" s="27">
        <f aca="true" t="shared" si="6" ref="AG33:AG38">B33+C33-AF33</f>
        <v>686</v>
      </c>
    </row>
    <row r="34" spans="1:33" ht="15.75">
      <c r="A34" s="3" t="s">
        <v>5</v>
      </c>
      <c r="B34" s="22">
        <v>234.3</v>
      </c>
      <c r="C34" s="22">
        <v>105.6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339.9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10.8</v>
      </c>
      <c r="C36" s="22">
        <v>146.4</v>
      </c>
      <c r="D36" s="22"/>
      <c r="E36" s="22"/>
      <c r="F36" s="22"/>
      <c r="G36" s="22">
        <v>32.9</v>
      </c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32.9</v>
      </c>
      <c r="AG36" s="27">
        <f t="shared" si="6"/>
        <v>124.30000000000001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13.099999999999977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221.8</v>
      </c>
    </row>
    <row r="40" spans="1:33" ht="15" customHeight="1">
      <c r="A40" s="4" t="s">
        <v>29</v>
      </c>
      <c r="B40" s="22">
        <v>994.8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96.1</v>
      </c>
      <c r="AG40" s="27">
        <f aca="true" t="shared" si="8" ref="AG40:AG45">B40+C40-AF40</f>
        <v>1112.9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943.7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73.9</v>
      </c>
      <c r="AG44" s="27">
        <f t="shared" si="8"/>
        <v>128.1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27.09999999999991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14.899999999999991</v>
      </c>
      <c r="AG46" s="27">
        <f>AG40-AG41-AG42-AG43-AG44-AG45</f>
        <v>34.200000000000045</v>
      </c>
    </row>
    <row r="47" spans="1:33" ht="17.25" customHeight="1">
      <c r="A47" s="4" t="s">
        <v>43</v>
      </c>
      <c r="B47" s="36">
        <v>1095.2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137.5</v>
      </c>
      <c r="AG47" s="27">
        <f>B47+C47-AF47</f>
        <v>1816.4</v>
      </c>
    </row>
    <row r="48" spans="1:33" ht="15.75">
      <c r="A48" s="3" t="s">
        <v>5</v>
      </c>
      <c r="B48" s="22">
        <v>35.5</v>
      </c>
      <c r="C48" s="22">
        <v>18.1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53.6</v>
      </c>
    </row>
    <row r="49" spans="1:33" ht="15.75">
      <c r="A49" s="3" t="s">
        <v>16</v>
      </c>
      <c r="B49" s="22">
        <v>853.7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117</v>
      </c>
      <c r="AG49" s="27">
        <f>B49+C49-AF49</f>
        <v>1380.5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206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20.500000000000004</v>
      </c>
      <c r="AG51" s="27">
        <f>AG47-AG49-AG48</f>
        <v>382.30000000000007</v>
      </c>
    </row>
    <row r="52" spans="1:33" ht="15" customHeight="1">
      <c r="A52" s="4" t="s">
        <v>0</v>
      </c>
      <c r="B52" s="22">
        <v>5053.5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2415.3</v>
      </c>
      <c r="AG52" s="27">
        <f aca="true" t="shared" si="12" ref="AG52:AG59">B52+C52-AF52</f>
        <v>6104.8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938.4</v>
      </c>
      <c r="AG53" s="27">
        <f t="shared" si="12"/>
        <v>293.0000000000001</v>
      </c>
    </row>
    <row r="54" spans="1:34" ht="15" customHeight="1">
      <c r="A54" s="4" t="s">
        <v>9</v>
      </c>
      <c r="B54" s="44">
        <v>4653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213.6</v>
      </c>
      <c r="AG54" s="22">
        <f t="shared" si="12"/>
        <v>5918.2</v>
      </c>
      <c r="AH54" s="6"/>
    </row>
    <row r="55" spans="1:34" ht="15.75">
      <c r="A55" s="3" t="s">
        <v>5</v>
      </c>
      <c r="B55" s="22">
        <v>3715.4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1.5</v>
      </c>
      <c r="AG55" s="22">
        <f t="shared" si="12"/>
        <v>3883.3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289.7</v>
      </c>
      <c r="C57" s="22">
        <v>485.1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774.8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642.7999999999998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212.1</v>
      </c>
      <c r="AG60" s="22">
        <f>AG54-AG55-AG57-AG59-AG56-AG58</f>
        <v>1254.9999999999998</v>
      </c>
    </row>
    <row r="61" spans="1:33" ht="15" customHeight="1">
      <c r="A61" s="4" t="s">
        <v>10</v>
      </c>
      <c r="B61" s="22">
        <v>152.3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42.8</v>
      </c>
      <c r="AG61" s="22">
        <f aca="true" t="shared" si="15" ref="AG61:AG67">B61+C61-AF61</f>
        <v>172</v>
      </c>
    </row>
    <row r="62" spans="1:33" ht="15" customHeight="1">
      <c r="A62" s="4" t="s">
        <v>11</v>
      </c>
      <c r="B62" s="22">
        <v>2447.2</v>
      </c>
      <c r="C62" s="22">
        <v>847.5</v>
      </c>
      <c r="D62" s="22"/>
      <c r="E62" s="22"/>
      <c r="F62" s="22"/>
      <c r="G62" s="22">
        <v>195.2</v>
      </c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195.2</v>
      </c>
      <c r="AG62" s="22">
        <f t="shared" si="15"/>
        <v>3099.5</v>
      </c>
    </row>
    <row r="63" spans="1:34" ht="15.75">
      <c r="A63" s="3" t="s">
        <v>5</v>
      </c>
      <c r="B63" s="22">
        <v>1197.5</v>
      </c>
      <c r="C63" s="22">
        <v>104.8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1302.3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</v>
      </c>
      <c r="C65" s="22">
        <v>82.7</v>
      </c>
      <c r="D65" s="22"/>
      <c r="E65" s="22"/>
      <c r="F65" s="22"/>
      <c r="G65" s="22">
        <v>28.2</v>
      </c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28.2</v>
      </c>
      <c r="AG65" s="22">
        <f t="shared" si="15"/>
        <v>132.5</v>
      </c>
      <c r="AH65" s="6"/>
    </row>
    <row r="66" spans="1:33" ht="15.75">
      <c r="A66" s="3" t="s">
        <v>2</v>
      </c>
      <c r="B66" s="22">
        <v>125.4</v>
      </c>
      <c r="C66" s="22">
        <v>179.1</v>
      </c>
      <c r="D66" s="22"/>
      <c r="E66" s="22"/>
      <c r="F66" s="22"/>
      <c r="G66" s="22">
        <v>25</v>
      </c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25</v>
      </c>
      <c r="AG66" s="22">
        <f t="shared" si="15"/>
        <v>279.5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3" t="s">
        <v>23</v>
      </c>
      <c r="B68" s="22">
        <f aca="true" t="shared" si="16" ref="B68:AD68">B62-B63-B66-B67-B65-B64</f>
        <v>1002.9999999999998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142</v>
      </c>
      <c r="AG68" s="22">
        <f>AG62-AG63-AG66-AG67-AG65-AG64</f>
        <v>1332.2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4573.2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1094.9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853.6</v>
      </c>
      <c r="AG71" s="30">
        <f t="shared" si="17"/>
        <v>677.1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1251.3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194.09999999999997</v>
      </c>
      <c r="AG72" s="30">
        <f t="shared" si="17"/>
        <v>3267.6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39.1</v>
      </c>
    </row>
    <row r="74" spans="1:33" ht="15" customHeight="1">
      <c r="A74" s="3" t="s">
        <v>2</v>
      </c>
      <c r="B74" s="22">
        <v>251.1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81.7</v>
      </c>
      <c r="AG74" s="30">
        <f t="shared" si="17"/>
        <v>898.4</v>
      </c>
    </row>
    <row r="75" spans="1:33" ht="15" customHeight="1">
      <c r="A75" s="3" t="s">
        <v>16</v>
      </c>
      <c r="B75" s="22">
        <v>11.2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96.4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257.1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88.8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2.4</v>
      </c>
      <c r="C80" s="22">
        <v>8.6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</f>
        <v>4779</v>
      </c>
      <c r="C89" s="22">
        <v>5507.6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1362.2</v>
      </c>
      <c r="AG89" s="22">
        <f t="shared" si="17"/>
        <v>8924.4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</f>
        <v>19900.5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7091.4</v>
      </c>
      <c r="AG92" s="22">
        <f t="shared" si="17"/>
        <v>12809.1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149166.2</v>
      </c>
      <c r="C94" s="42">
        <f t="shared" si="18"/>
        <v>67608.9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20062</v>
      </c>
      <c r="AG94" s="58">
        <f>AG10+AG15+AG24+AG33+AG47+AG52+AG54+AG61+AG62+AG69+AG71+AG72+AG76+AG81+AG82+AG83+AG88+AG89+AG90+AG91+AG70+AG40+AG92</f>
        <v>196713.1</v>
      </c>
    </row>
    <row r="95" spans="1:33" ht="15.75">
      <c r="A95" s="3" t="s">
        <v>5</v>
      </c>
      <c r="B95" s="22">
        <f aca="true" t="shared" si="19" ref="B95:AD95">B11+B17+B26+B34+B55+B63+B73+B41+B77+B48</f>
        <v>56982.8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2736.1</v>
      </c>
      <c r="AG95" s="27">
        <f>B95+C95-AF95</f>
        <v>78046</v>
      </c>
    </row>
    <row r="96" spans="1:33" ht="15.75">
      <c r="A96" s="3" t="s">
        <v>2</v>
      </c>
      <c r="B96" s="22">
        <f aca="true" t="shared" si="20" ref="B96:AD96">B12+B20+B29+B36+B57+B66+B44+B80+B74+B53</f>
        <v>5350.5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1282.9</v>
      </c>
      <c r="AG96" s="27">
        <f>B96+C96-AF96</f>
        <v>17052.699999999997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21.6</v>
      </c>
    </row>
    <row r="98" spans="1:33" ht="15.75">
      <c r="A98" s="3" t="s">
        <v>1</v>
      </c>
      <c r="B98" s="22">
        <f aca="true" t="shared" si="22" ref="B98:AD98">B19+B28+B65+B35+B43+B56+B79</f>
        <v>3062.8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805.2</v>
      </c>
      <c r="AG98" s="27">
        <f>B98+C98-AF98</f>
        <v>3408.4000000000005</v>
      </c>
    </row>
    <row r="99" spans="1:33" ht="15.75">
      <c r="A99" s="3" t="s">
        <v>16</v>
      </c>
      <c r="B99" s="22">
        <f aca="true" t="shared" si="23" ref="B99:X99">B21+B30+B49+B37+B58+B13+B75+B67</f>
        <v>2022.8999999999999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120.6</v>
      </c>
      <c r="AG99" s="27">
        <f>B99+C99-AF99</f>
        <v>2947</v>
      </c>
    </row>
    <row r="100" spans="1:33" ht="12.75">
      <c r="A100" s="1" t="s">
        <v>35</v>
      </c>
      <c r="B100" s="2">
        <f aca="true" t="shared" si="25" ref="B100:AD100">B94-B95-B96-B97-B98-B99</f>
        <v>81733.20000000001</v>
      </c>
      <c r="C100" s="2">
        <f t="shared" si="25"/>
        <v>28621.4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15117.2</v>
      </c>
      <c r="AG100" s="2">
        <f>AG94-AG95-AG96-AG97-AG98-AG99</f>
        <v>95237.40000000001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2017-04-07T08:52:58Z</cp:lastPrinted>
  <dcterms:created xsi:type="dcterms:W3CDTF">2002-11-05T08:53:00Z</dcterms:created>
  <dcterms:modified xsi:type="dcterms:W3CDTF">2017-04-10T05:08:18Z</dcterms:modified>
  <cp:category/>
  <cp:version/>
  <cp:contentType/>
  <cp:contentStatus/>
</cp:coreProperties>
</file>